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asıl Kullanılır" state="visible" r:id="rId4"/>
    <sheet sheetId="2" name="Bordro Özeti" state="visible" r:id="rId5"/>
  </sheets>
  <calcPr calcId="171027"/>
</workbook>
</file>

<file path=xl/sharedStrings.xml><?xml version="1.0" encoding="utf-8"?>
<sst xmlns="http://schemas.openxmlformats.org/spreadsheetml/2006/main" count="26" uniqueCount="23">
  <si>
    <t>Aylık Bordro Özeti Şablonu 2026 — IKyardim</t>
  </si>
  <si>
    <t/>
  </si>
  <si>
    <t>Bu şablon, her personelin aylık brüt maaşından net maaşa ve işveren maliyetine kadar tüm kalemleri tek satırda özetlemeniz için hazırlanmıştır.</t>
  </si>
  <si>
    <t>1. Her personel için brüt maaşı girin; SGK, işsizlik ve gelir/damga vergisi oranları formülle otomatik hesaplanır.</t>
  </si>
  <si>
    <t>2. Asgari ücret istisnaları ve kümülatif vergi dilimi bu şablonda otomatik hesaplanmaz; bu şablon tek aylık, basit bir özet içindir.</t>
  </si>
  <si>
    <t>3. Kesin ve mevzuata tam uygun hesap için IKyardim bordro motorunu veya mali müşavirinizi kullanın.</t>
  </si>
  <si>
    <t>2026 sabit oranları:</t>
  </si>
  <si>
    <t xml:space="preserve">   SGK işçi payı: %14          İşsizlik işçi payı: %1</t>
  </si>
  <si>
    <t xml:space="preserve">   SGK işveren payı: %21,75    İşsizlik işveren payı: %2</t>
  </si>
  <si>
    <t xml:space="preserve">   Damga vergisi: binde 7,59   Gelir vergisi: %15-%40 (kümülatif dilim, bu şablonda basitleştirilmiştir)</t>
  </si>
  <si>
    <t>Tüm bu hesabı otomatik, kümülatif matrahı doğru takip eden ve teşvik indirimini uygulayan bordro programını 30 gün ücretsiz deneyebilirsiniz:</t>
  </si>
  <si>
    <t>https://ikyardim.com/cozumler/bordro-programi</t>
  </si>
  <si>
    <t>Sicil No</t>
  </si>
  <si>
    <t>Ad Soyad</t>
  </si>
  <si>
    <t>Brüt Maaş</t>
  </si>
  <si>
    <t>SGK İşçi (%14)</t>
  </si>
  <si>
    <t>İşsizlik İşçi (%1)</t>
  </si>
  <si>
    <t>Gelir Vergisi Matrahı</t>
  </si>
  <si>
    <t>Damga Vergisi (‰7,59)</t>
  </si>
  <si>
    <t>Net Maaş (tahmini)</t>
  </si>
  <si>
    <t>SGK İşveren (%21,75)</t>
  </si>
  <si>
    <t>İşsizlik İşveren (%2)</t>
  </si>
  <si>
    <t>Toplam İşveren Maliyeti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</si>
</sst>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0B508B"/>
      <sz val="16"/>
    </font>
    <font>
      <sz val="11"/>
    </font>
    <font>
      <b/>
      <sz val="11"/>
    </font>
    <font>
      <b/>
      <color rgb="FFFFFFFF"/>
      <sz val="10"/>
    </font>
  </fonts>
  <fills count="3">
    <fill>
      <patternFill patternType="none"/>
    </fill>
    <fill>
      <patternFill patternType="gray125"/>
    </fill>
    <fill>
      <patternFill patternType="solid">
        <fgColor rgb="FF0B508B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  <xf numFmtId="4" fontId="0" fillId="0" borderId="0" xfId="0" applyNumberForma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5"/>
  <sheetFormatPr defaultRowHeight="15" outlineLevelRow="0" outlineLevelCol="0" x14ac:dyDescent="55"/>
  <cols>
    <col min="1" max="1" width="4" customWidth="1"/>
    <col min="2" max="2" width="100" customWidth="1"/>
  </cols>
  <sheetData>
    <row r="1" spans="2:2" x14ac:dyDescent="0.25">
      <c r="B1" s="1" t="s">
        <v>0</v>
      </c>
    </row>
    <row r="2" spans="2:2" x14ac:dyDescent="0.25">
      <c r="B2" s="2" t="s">
        <v>1</v>
      </c>
    </row>
    <row r="3" spans="2:2" x14ac:dyDescent="0.25">
      <c r="B3" s="2" t="s">
        <v>2</v>
      </c>
    </row>
    <row r="4" spans="2:2" x14ac:dyDescent="0.25">
      <c r="B4" s="2" t="s">
        <v>1</v>
      </c>
    </row>
    <row r="5" spans="2:2" x14ac:dyDescent="0.25">
      <c r="B5" s="2" t="s">
        <v>3</v>
      </c>
    </row>
    <row r="6" spans="2:2" x14ac:dyDescent="0.25">
      <c r="B6" s="2" t="s">
        <v>4</v>
      </c>
    </row>
    <row r="7" spans="2:2" x14ac:dyDescent="0.25">
      <c r="B7" s="2" t="s">
        <v>5</v>
      </c>
    </row>
    <row r="8" spans="2:2" x14ac:dyDescent="0.25">
      <c r="B8" s="2" t="s">
        <v>1</v>
      </c>
    </row>
    <row r="9" spans="2:2" x14ac:dyDescent="0.25">
      <c r="B9" s="3" t="s">
        <v>6</v>
      </c>
    </row>
    <row r="10" spans="2:2" x14ac:dyDescent="0.25">
      <c r="B10" s="2" t="s">
        <v>7</v>
      </c>
    </row>
    <row r="11" spans="2:2" x14ac:dyDescent="0.25">
      <c r="B11" s="2" t="s">
        <v>8</v>
      </c>
    </row>
    <row r="12" spans="2:2" x14ac:dyDescent="0.25">
      <c r="B12" s="2" t="s">
        <v>9</v>
      </c>
    </row>
    <row r="13" spans="2:2" x14ac:dyDescent="0.25">
      <c r="B13" s="2" t="s">
        <v>1</v>
      </c>
    </row>
    <row r="14" spans="2:2" x14ac:dyDescent="0.25">
      <c r="B14" s="2" t="s">
        <v>10</v>
      </c>
    </row>
    <row r="15" spans="2:2" x14ac:dyDescent="0.25">
      <c r="B15" s="3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1" style="4" customWidth="1"/>
    <col min="2" max="2" width="22" customWidth="1"/>
    <col min="3" max="4" width="13" style="5" customWidth="1"/>
    <col min="5" max="5" width="14" style="5" customWidth="1"/>
    <col min="6" max="7" width="16" style="5" customWidth="1"/>
    <col min="8" max="8" width="15" style="5" customWidth="1"/>
    <col min="9" max="9" width="16" style="5" customWidth="1"/>
    <col min="10" max="10" width="15" style="5" customWidth="1"/>
    <col min="11" max="11" width="17" style="5" customWidth="1"/>
  </cols>
  <sheetData>
    <row r="1" ht="34" customHeight="1" spans="1:11" x14ac:dyDescent="0.25">
      <c r="A1" s="6" t="s">
        <v>12</v>
      </c>
      <c r="B1" s="7" t="s">
        <v>13</v>
      </c>
      <c r="C1" s="8" t="s">
        <v>14</v>
      </c>
      <c r="D1" s="8" t="s">
        <v>15</v>
      </c>
      <c r="E1" s="8" t="s">
        <v>16</v>
      </c>
      <c r="F1" s="8" t="s">
        <v>17</v>
      </c>
      <c r="G1" s="8" t="s">
        <v>18</v>
      </c>
      <c r="H1" s="8" t="s">
        <v>19</v>
      </c>
      <c r="I1" s="8" t="s">
        <v>20</v>
      </c>
      <c r="J1" s="8" t="s">
        <v>21</v>
      </c>
      <c r="K1" s="8" t="s">
        <v>22</v>
      </c>
    </row>
    <row r="2" spans="1:11" x14ac:dyDescent="0.25">
      <c r="A2" s="9"/>
      <c r="B2" s="10"/>
      <c r="C2" s="11"/>
      <c r="D2" s="11">
        <f>IF($C2="","",ROUND($C2*0.14,2))</f>
      </c>
      <c r="E2" s="11">
        <f>IF($C2="","",ROUND($C2*0.01,2))</f>
      </c>
      <c r="F2" s="11">
        <f>IF($C2="","",$C2-$D2-$E2)</f>
      </c>
      <c r="G2" s="11">
        <f>IF($C2="","",ROUND($C2*7.59/1000,2))</f>
      </c>
      <c r="H2" s="11">
        <f>IF($C2="","",$C2-$D2-$E2-ROUND($F2*0.15,2)-$G2)</f>
      </c>
      <c r="I2" s="11">
        <f>IF($C2="","",ROUND($C2*0.2175,2))</f>
      </c>
      <c r="J2" s="11">
        <f>IF($C2="","",ROUND($C2*0.02,2))</f>
      </c>
      <c r="K2" s="11">
        <f>IF($C2="","",$C2+$I2+$J2)</f>
      </c>
    </row>
    <row r="3" spans="1:11" x14ac:dyDescent="0.25">
      <c r="A3" s="9"/>
      <c r="B3" s="10"/>
      <c r="C3" s="11"/>
      <c r="D3" s="11">
        <f>IF($C3="","",ROUND($C3*0.14,2))</f>
      </c>
      <c r="E3" s="11">
        <f>IF($C3="","",ROUND($C3*0.01,2))</f>
      </c>
      <c r="F3" s="11">
        <f>IF($C3="","",$C3-$D3-$E3)</f>
      </c>
      <c r="G3" s="11">
        <f>IF($C3="","",ROUND($C3*7.59/1000,2))</f>
      </c>
      <c r="H3" s="11">
        <f>IF($C3="","",$C3-$D3-$E3-ROUND($F3*0.15,2)-$G3)</f>
      </c>
      <c r="I3" s="11">
        <f>IF($C3="","",ROUND($C3*0.2175,2))</f>
      </c>
      <c r="J3" s="11">
        <f>IF($C3="","",ROUND($C3*0.02,2))</f>
      </c>
      <c r="K3" s="11">
        <f>IF($C3="","",$C3+$I3+$J3)</f>
      </c>
    </row>
    <row r="4" spans="1:11" x14ac:dyDescent="0.25">
      <c r="A4" s="9"/>
      <c r="B4" s="10"/>
      <c r="C4" s="11"/>
      <c r="D4" s="11">
        <f>IF($C4="","",ROUND($C4*0.14,2))</f>
      </c>
      <c r="E4" s="11">
        <f>IF($C4="","",ROUND($C4*0.01,2))</f>
      </c>
      <c r="F4" s="11">
        <f>IF($C4="","",$C4-$D4-$E4)</f>
      </c>
      <c r="G4" s="11">
        <f>IF($C4="","",ROUND($C4*7.59/1000,2))</f>
      </c>
      <c r="H4" s="11">
        <f>IF($C4="","",$C4-$D4-$E4-ROUND($F4*0.15,2)-$G4)</f>
      </c>
      <c r="I4" s="11">
        <f>IF($C4="","",ROUND($C4*0.2175,2))</f>
      </c>
      <c r="J4" s="11">
        <f>IF($C4="","",ROUND($C4*0.02,2))</f>
      </c>
      <c r="K4" s="11">
        <f>IF($C4="","",$C4+$I4+$J4)</f>
      </c>
    </row>
    <row r="5" spans="1:11" x14ac:dyDescent="0.25">
      <c r="A5" s="9"/>
      <c r="B5" s="10"/>
      <c r="C5" s="11"/>
      <c r="D5" s="11">
        <f>IF($C5="","",ROUND($C5*0.14,2))</f>
      </c>
      <c r="E5" s="11">
        <f>IF($C5="","",ROUND($C5*0.01,2))</f>
      </c>
      <c r="F5" s="11">
        <f>IF($C5="","",$C5-$D5-$E5)</f>
      </c>
      <c r="G5" s="11">
        <f>IF($C5="","",ROUND($C5*7.59/1000,2))</f>
      </c>
      <c r="H5" s="11">
        <f>IF($C5="","",$C5-$D5-$E5-ROUND($F5*0.15,2)-$G5)</f>
      </c>
      <c r="I5" s="11">
        <f>IF($C5="","",ROUND($C5*0.2175,2))</f>
      </c>
      <c r="J5" s="11">
        <f>IF($C5="","",ROUND($C5*0.02,2))</f>
      </c>
      <c r="K5" s="11">
        <f>IF($C5="","",$C5+$I5+$J5)</f>
      </c>
    </row>
    <row r="6" spans="1:11" x14ac:dyDescent="0.25">
      <c r="A6" s="9"/>
      <c r="B6" s="10"/>
      <c r="C6" s="11"/>
      <c r="D6" s="11">
        <f>IF($C6="","",ROUND($C6*0.14,2))</f>
      </c>
      <c r="E6" s="11">
        <f>IF($C6="","",ROUND($C6*0.01,2))</f>
      </c>
      <c r="F6" s="11">
        <f>IF($C6="","",$C6-$D6-$E6)</f>
      </c>
      <c r="G6" s="11">
        <f>IF($C6="","",ROUND($C6*7.59/1000,2))</f>
      </c>
      <c r="H6" s="11">
        <f>IF($C6="","",$C6-$D6-$E6-ROUND($F6*0.15,2)-$G6)</f>
      </c>
      <c r="I6" s="11">
        <f>IF($C6="","",ROUND($C6*0.2175,2))</f>
      </c>
      <c r="J6" s="11">
        <f>IF($C6="","",ROUND($C6*0.02,2))</f>
      </c>
      <c r="K6" s="11">
        <f>IF($C6="","",$C6+$I6+$J6)</f>
      </c>
    </row>
    <row r="7" spans="1:11" x14ac:dyDescent="0.25">
      <c r="A7" s="9"/>
      <c r="B7" s="10"/>
      <c r="C7" s="11"/>
      <c r="D7" s="11">
        <f>IF($C7="","",ROUND($C7*0.14,2))</f>
      </c>
      <c r="E7" s="11">
        <f>IF($C7="","",ROUND($C7*0.01,2))</f>
      </c>
      <c r="F7" s="11">
        <f>IF($C7="","",$C7-$D7-$E7)</f>
      </c>
      <c r="G7" s="11">
        <f>IF($C7="","",ROUND($C7*7.59/1000,2))</f>
      </c>
      <c r="H7" s="11">
        <f>IF($C7="","",$C7-$D7-$E7-ROUND($F7*0.15,2)-$G7)</f>
      </c>
      <c r="I7" s="11">
        <f>IF($C7="","",ROUND($C7*0.2175,2))</f>
      </c>
      <c r="J7" s="11">
        <f>IF($C7="","",ROUND($C7*0.02,2))</f>
      </c>
      <c r="K7" s="11">
        <f>IF($C7="","",$C7+$I7+$J7)</f>
      </c>
    </row>
    <row r="8" spans="1:11" x14ac:dyDescent="0.25">
      <c r="A8" s="9"/>
      <c r="B8" s="10"/>
      <c r="C8" s="11"/>
      <c r="D8" s="11">
        <f>IF($C8="","",ROUND($C8*0.14,2))</f>
      </c>
      <c r="E8" s="11">
        <f>IF($C8="","",ROUND($C8*0.01,2))</f>
      </c>
      <c r="F8" s="11">
        <f>IF($C8="","",$C8-$D8-$E8)</f>
      </c>
      <c r="G8" s="11">
        <f>IF($C8="","",ROUND($C8*7.59/1000,2))</f>
      </c>
      <c r="H8" s="11">
        <f>IF($C8="","",$C8-$D8-$E8-ROUND($F8*0.15,2)-$G8)</f>
      </c>
      <c r="I8" s="11">
        <f>IF($C8="","",ROUND($C8*0.2175,2))</f>
      </c>
      <c r="J8" s="11">
        <f>IF($C8="","",ROUND($C8*0.02,2))</f>
      </c>
      <c r="K8" s="11">
        <f>IF($C8="","",$C8+$I8+$J8)</f>
      </c>
    </row>
    <row r="9" spans="1:11" x14ac:dyDescent="0.25">
      <c r="A9" s="9"/>
      <c r="B9" s="10"/>
      <c r="C9" s="11"/>
      <c r="D9" s="11">
        <f>IF($C9="","",ROUND($C9*0.14,2))</f>
      </c>
      <c r="E9" s="11">
        <f>IF($C9="","",ROUND($C9*0.01,2))</f>
      </c>
      <c r="F9" s="11">
        <f>IF($C9="","",$C9-$D9-$E9)</f>
      </c>
      <c r="G9" s="11">
        <f>IF($C9="","",ROUND($C9*7.59/1000,2))</f>
      </c>
      <c r="H9" s="11">
        <f>IF($C9="","",$C9-$D9-$E9-ROUND($F9*0.15,2)-$G9)</f>
      </c>
      <c r="I9" s="11">
        <f>IF($C9="","",ROUND($C9*0.2175,2))</f>
      </c>
      <c r="J9" s="11">
        <f>IF($C9="","",ROUND($C9*0.02,2))</f>
      </c>
      <c r="K9" s="11">
        <f>IF($C9="","",$C9+$I9+$J9)</f>
      </c>
    </row>
    <row r="10" spans="1:11" x14ac:dyDescent="0.25">
      <c r="A10" s="9"/>
      <c r="B10" s="10"/>
      <c r="C10" s="11"/>
      <c r="D10" s="11">
        <f>IF($C10="","",ROUND($C10*0.14,2))</f>
      </c>
      <c r="E10" s="11">
        <f>IF($C10="","",ROUND($C10*0.01,2))</f>
      </c>
      <c r="F10" s="11">
        <f>IF($C10="","",$C10-$D10-$E10)</f>
      </c>
      <c r="G10" s="11">
        <f>IF($C10="","",ROUND($C10*7.59/1000,2))</f>
      </c>
      <c r="H10" s="11">
        <f>IF($C10="","",$C10-$D10-$E10-ROUND($F10*0.15,2)-$G10)</f>
      </c>
      <c r="I10" s="11">
        <f>IF($C10="","",ROUND($C10*0.2175,2))</f>
      </c>
      <c r="J10" s="11">
        <f>IF($C10="","",ROUND($C10*0.02,2))</f>
      </c>
      <c r="K10" s="11">
        <f>IF($C10="","",$C10+$I10+$J10)</f>
      </c>
    </row>
    <row r="11" spans="1:11" x14ac:dyDescent="0.25">
      <c r="A11" s="9"/>
      <c r="B11" s="10"/>
      <c r="C11" s="11"/>
      <c r="D11" s="11">
        <f>IF($C11="","",ROUND($C11*0.14,2))</f>
      </c>
      <c r="E11" s="11">
        <f>IF($C11="","",ROUND($C11*0.01,2))</f>
      </c>
      <c r="F11" s="11">
        <f>IF($C11="","",$C11-$D11-$E11)</f>
      </c>
      <c r="G11" s="11">
        <f>IF($C11="","",ROUND($C11*7.59/1000,2))</f>
      </c>
      <c r="H11" s="11">
        <f>IF($C11="","",$C11-$D11-$E11-ROUND($F11*0.15,2)-$G11)</f>
      </c>
      <c r="I11" s="11">
        <f>IF($C11="","",ROUND($C11*0.2175,2))</f>
      </c>
      <c r="J11" s="11">
        <f>IF($C11="","",ROUND($C11*0.02,2))</f>
      </c>
      <c r="K11" s="11">
        <f>IF($C11="","",$C11+$I11+$J11)</f>
      </c>
    </row>
    <row r="12" spans="1:11" x14ac:dyDescent="0.25">
      <c r="A12" s="9"/>
      <c r="B12" s="10"/>
      <c r="C12" s="11"/>
      <c r="D12" s="11">
        <f>IF($C12="","",ROUND($C12*0.14,2))</f>
      </c>
      <c r="E12" s="11">
        <f>IF($C12="","",ROUND($C12*0.01,2))</f>
      </c>
      <c r="F12" s="11">
        <f>IF($C12="","",$C12-$D12-$E12)</f>
      </c>
      <c r="G12" s="11">
        <f>IF($C12="","",ROUND($C12*7.59/1000,2))</f>
      </c>
      <c r="H12" s="11">
        <f>IF($C12="","",$C12-$D12-$E12-ROUND($F12*0.15,2)-$G12)</f>
      </c>
      <c r="I12" s="11">
        <f>IF($C12="","",ROUND($C12*0.2175,2))</f>
      </c>
      <c r="J12" s="11">
        <f>IF($C12="","",ROUND($C12*0.02,2))</f>
      </c>
      <c r="K12" s="11">
        <f>IF($C12="","",$C12+$I12+$J12)</f>
      </c>
    </row>
    <row r="13" spans="1:11" x14ac:dyDescent="0.25">
      <c r="A13" s="9"/>
      <c r="B13" s="10"/>
      <c r="C13" s="11"/>
      <c r="D13" s="11">
        <f>IF($C13="","",ROUND($C13*0.14,2))</f>
      </c>
      <c r="E13" s="11">
        <f>IF($C13="","",ROUND($C13*0.01,2))</f>
      </c>
      <c r="F13" s="11">
        <f>IF($C13="","",$C13-$D13-$E13)</f>
      </c>
      <c r="G13" s="11">
        <f>IF($C13="","",ROUND($C13*7.59/1000,2))</f>
      </c>
      <c r="H13" s="11">
        <f>IF($C13="","",$C13-$D13-$E13-ROUND($F13*0.15,2)-$G13)</f>
      </c>
      <c r="I13" s="11">
        <f>IF($C13="","",ROUND($C13*0.2175,2))</f>
      </c>
      <c r="J13" s="11">
        <f>IF($C13="","",ROUND($C13*0.02,2))</f>
      </c>
      <c r="K13" s="11">
        <f>IF($C13="","",$C13+$I13+$J13)</f>
      </c>
    </row>
    <row r="14" spans="1:11" x14ac:dyDescent="0.25">
      <c r="A14" s="9"/>
      <c r="B14" s="10"/>
      <c r="C14" s="11"/>
      <c r="D14" s="11">
        <f>IF($C14="","",ROUND($C14*0.14,2))</f>
      </c>
      <c r="E14" s="11">
        <f>IF($C14="","",ROUND($C14*0.01,2))</f>
      </c>
      <c r="F14" s="11">
        <f>IF($C14="","",$C14-$D14-$E14)</f>
      </c>
      <c r="G14" s="11">
        <f>IF($C14="","",ROUND($C14*7.59/1000,2))</f>
      </c>
      <c r="H14" s="11">
        <f>IF($C14="","",$C14-$D14-$E14-ROUND($F14*0.15,2)-$G14)</f>
      </c>
      <c r="I14" s="11">
        <f>IF($C14="","",ROUND($C14*0.2175,2))</f>
      </c>
      <c r="J14" s="11">
        <f>IF($C14="","",ROUND($C14*0.02,2))</f>
      </c>
      <c r="K14" s="11">
        <f>IF($C14="","",$C14+$I14+$J14)</f>
      </c>
    </row>
    <row r="15" spans="1:11" x14ac:dyDescent="0.25">
      <c r="A15" s="9"/>
      <c r="B15" s="10"/>
      <c r="C15" s="11"/>
      <c r="D15" s="11">
        <f>IF($C15="","",ROUND($C15*0.14,2))</f>
      </c>
      <c r="E15" s="11">
        <f>IF($C15="","",ROUND($C15*0.01,2))</f>
      </c>
      <c r="F15" s="11">
        <f>IF($C15="","",$C15-$D15-$E15)</f>
      </c>
      <c r="G15" s="11">
        <f>IF($C15="","",ROUND($C15*7.59/1000,2))</f>
      </c>
      <c r="H15" s="11">
        <f>IF($C15="","",$C15-$D15-$E15-ROUND($F15*0.15,2)-$G15)</f>
      </c>
      <c r="I15" s="11">
        <f>IF($C15="","",ROUND($C15*0.2175,2))</f>
      </c>
      <c r="J15" s="11">
        <f>IF($C15="","",ROUND($C15*0.02,2))</f>
      </c>
      <c r="K15" s="11">
        <f>IF($C15="","",$C15+$I15+$J15)</f>
      </c>
    </row>
    <row r="16" spans="1:11" x14ac:dyDescent="0.25">
      <c r="A16" s="9"/>
      <c r="B16" s="10"/>
      <c r="C16" s="11"/>
      <c r="D16" s="11">
        <f>IF($C16="","",ROUND($C16*0.14,2))</f>
      </c>
      <c r="E16" s="11">
        <f>IF($C16="","",ROUND($C16*0.01,2))</f>
      </c>
      <c r="F16" s="11">
        <f>IF($C16="","",$C16-$D16-$E16)</f>
      </c>
      <c r="G16" s="11">
        <f>IF($C16="","",ROUND($C16*7.59/1000,2))</f>
      </c>
      <c r="H16" s="11">
        <f>IF($C16="","",$C16-$D16-$E16-ROUND($F16*0.15,2)-$G16)</f>
      </c>
      <c r="I16" s="11">
        <f>IF($C16="","",ROUND($C16*0.2175,2))</f>
      </c>
      <c r="J16" s="11">
        <f>IF($C16="","",ROUND($C16*0.02,2))</f>
      </c>
      <c r="K16" s="11">
        <f>IF($C16="","",$C16+$I16+$J16)</f>
      </c>
    </row>
    <row r="17" spans="1:11" x14ac:dyDescent="0.25">
      <c r="A17" s="9"/>
      <c r="B17" s="10"/>
      <c r="C17" s="11"/>
      <c r="D17" s="11">
        <f>IF($C17="","",ROUND($C17*0.14,2))</f>
      </c>
      <c r="E17" s="11">
        <f>IF($C17="","",ROUND($C17*0.01,2))</f>
      </c>
      <c r="F17" s="11">
        <f>IF($C17="","",$C17-$D17-$E17)</f>
      </c>
      <c r="G17" s="11">
        <f>IF($C17="","",ROUND($C17*7.59/1000,2))</f>
      </c>
      <c r="H17" s="11">
        <f>IF($C17="","",$C17-$D17-$E17-ROUND($F17*0.15,2)-$G17)</f>
      </c>
      <c r="I17" s="11">
        <f>IF($C17="","",ROUND($C17*0.2175,2))</f>
      </c>
      <c r="J17" s="11">
        <f>IF($C17="","",ROUND($C17*0.02,2))</f>
      </c>
      <c r="K17" s="11">
        <f>IF($C17="","",$C17+$I17+$J17)</f>
      </c>
    </row>
    <row r="18" spans="1:11" x14ac:dyDescent="0.25">
      <c r="A18" s="9"/>
      <c r="B18" s="10"/>
      <c r="C18" s="11"/>
      <c r="D18" s="11">
        <f>IF($C18="","",ROUND($C18*0.14,2))</f>
      </c>
      <c r="E18" s="11">
        <f>IF($C18="","",ROUND($C18*0.01,2))</f>
      </c>
      <c r="F18" s="11">
        <f>IF($C18="","",$C18-$D18-$E18)</f>
      </c>
      <c r="G18" s="11">
        <f>IF($C18="","",ROUND($C18*7.59/1000,2))</f>
      </c>
      <c r="H18" s="11">
        <f>IF($C18="","",$C18-$D18-$E18-ROUND($F18*0.15,2)-$G18)</f>
      </c>
      <c r="I18" s="11">
        <f>IF($C18="","",ROUND($C18*0.2175,2))</f>
      </c>
      <c r="J18" s="11">
        <f>IF($C18="","",ROUND($C18*0.02,2))</f>
      </c>
      <c r="K18" s="11">
        <f>IF($C18="","",$C18+$I18+$J18)</f>
      </c>
    </row>
    <row r="19" spans="1:11" x14ac:dyDescent="0.25">
      <c r="A19" s="9"/>
      <c r="B19" s="10"/>
      <c r="C19" s="11"/>
      <c r="D19" s="11">
        <f>IF($C19="","",ROUND($C19*0.14,2))</f>
      </c>
      <c r="E19" s="11">
        <f>IF($C19="","",ROUND($C19*0.01,2))</f>
      </c>
      <c r="F19" s="11">
        <f>IF($C19="","",$C19-$D19-$E19)</f>
      </c>
      <c r="G19" s="11">
        <f>IF($C19="","",ROUND($C19*7.59/1000,2))</f>
      </c>
      <c r="H19" s="11">
        <f>IF($C19="","",$C19-$D19-$E19-ROUND($F19*0.15,2)-$G19)</f>
      </c>
      <c r="I19" s="11">
        <f>IF($C19="","",ROUND($C19*0.2175,2))</f>
      </c>
      <c r="J19" s="11">
        <f>IF($C19="","",ROUND($C19*0.02,2))</f>
      </c>
      <c r="K19" s="11">
        <f>IF($C19="","",$C19+$I19+$J19)</f>
      </c>
    </row>
    <row r="20" spans="1:11" x14ac:dyDescent="0.25">
      <c r="A20" s="9"/>
      <c r="B20" s="10"/>
      <c r="C20" s="11"/>
      <c r="D20" s="11">
        <f>IF($C20="","",ROUND($C20*0.14,2))</f>
      </c>
      <c r="E20" s="11">
        <f>IF($C20="","",ROUND($C20*0.01,2))</f>
      </c>
      <c r="F20" s="11">
        <f>IF($C20="","",$C20-$D20-$E20)</f>
      </c>
      <c r="G20" s="11">
        <f>IF($C20="","",ROUND($C20*7.59/1000,2))</f>
      </c>
      <c r="H20" s="11">
        <f>IF($C20="","",$C20-$D20-$E20-ROUND($F20*0.15,2)-$G20)</f>
      </c>
      <c r="I20" s="11">
        <f>IF($C20="","",ROUND($C20*0.2175,2))</f>
      </c>
      <c r="J20" s="11">
        <f>IF($C20="","",ROUND($C20*0.02,2))</f>
      </c>
      <c r="K20" s="11">
        <f>IF($C20="","",$C20+$I20+$J20)</f>
      </c>
    </row>
    <row r="21" spans="1:11" x14ac:dyDescent="0.25">
      <c r="A21" s="9"/>
      <c r="B21" s="10"/>
      <c r="C21" s="11"/>
      <c r="D21" s="11">
        <f>IF($C21="","",ROUND($C21*0.14,2))</f>
      </c>
      <c r="E21" s="11">
        <f>IF($C21="","",ROUND($C21*0.01,2))</f>
      </c>
      <c r="F21" s="11">
        <f>IF($C21="","",$C21-$D21-$E21)</f>
      </c>
      <c r="G21" s="11">
        <f>IF($C21="","",ROUND($C21*7.59/1000,2))</f>
      </c>
      <c r="H21" s="11">
        <f>IF($C21="","",$C21-$D21-$E21-ROUND($F21*0.15,2)-$G21)</f>
      </c>
      <c r="I21" s="11">
        <f>IF($C21="","",ROUND($C21*0.2175,2))</f>
      </c>
      <c r="J21" s="11">
        <f>IF($C21="","",ROUND($C21*0.02,2))</f>
      </c>
      <c r="K21" s="11">
        <f>IF($C21="","",$C21+$I21+$J21)</f>
      </c>
    </row>
    <row r="22" spans="1:11" x14ac:dyDescent="0.25">
      <c r="A22" s="9"/>
      <c r="B22" s="10"/>
      <c r="C22" s="11"/>
      <c r="D22" s="11">
        <f>IF($C22="","",ROUND($C22*0.14,2))</f>
      </c>
      <c r="E22" s="11">
        <f>IF($C22="","",ROUND($C22*0.01,2))</f>
      </c>
      <c r="F22" s="11">
        <f>IF($C22="","",$C22-$D22-$E22)</f>
      </c>
      <c r="G22" s="11">
        <f>IF($C22="","",ROUND($C22*7.59/1000,2))</f>
      </c>
      <c r="H22" s="11">
        <f>IF($C22="","",$C22-$D22-$E22-ROUND($F22*0.15,2)-$G22)</f>
      </c>
      <c r="I22" s="11">
        <f>IF($C22="","",ROUND($C22*0.2175,2))</f>
      </c>
      <c r="J22" s="11">
        <f>IF($C22="","",ROUND($C22*0.02,2))</f>
      </c>
      <c r="K22" s="11">
        <f>IF($C22="","",$C22+$I22+$J22)</f>
      </c>
    </row>
    <row r="23" spans="1:11" x14ac:dyDescent="0.25">
      <c r="A23" s="9"/>
      <c r="B23" s="10"/>
      <c r="C23" s="11"/>
      <c r="D23" s="11">
        <f>IF($C23="","",ROUND($C23*0.14,2))</f>
      </c>
      <c r="E23" s="11">
        <f>IF($C23="","",ROUND($C23*0.01,2))</f>
      </c>
      <c r="F23" s="11">
        <f>IF($C23="","",$C23-$D23-$E23)</f>
      </c>
      <c r="G23" s="11">
        <f>IF($C23="","",ROUND($C23*7.59/1000,2))</f>
      </c>
      <c r="H23" s="11">
        <f>IF($C23="","",$C23-$D23-$E23-ROUND($F23*0.15,2)-$G23)</f>
      </c>
      <c r="I23" s="11">
        <f>IF($C23="","",ROUND($C23*0.2175,2))</f>
      </c>
      <c r="J23" s="11">
        <f>IF($C23="","",ROUND($C23*0.02,2))</f>
      </c>
      <c r="K23" s="11">
        <f>IF($C23="","",$C23+$I23+$J23)</f>
      </c>
    </row>
    <row r="24" spans="1:11" x14ac:dyDescent="0.25">
      <c r="A24" s="9"/>
      <c r="B24" s="10"/>
      <c r="C24" s="11"/>
      <c r="D24" s="11">
        <f>IF($C24="","",ROUND($C24*0.14,2))</f>
      </c>
      <c r="E24" s="11">
        <f>IF($C24="","",ROUND($C24*0.01,2))</f>
      </c>
      <c r="F24" s="11">
        <f>IF($C24="","",$C24-$D24-$E24)</f>
      </c>
      <c r="G24" s="11">
        <f>IF($C24="","",ROUND($C24*7.59/1000,2))</f>
      </c>
      <c r="H24" s="11">
        <f>IF($C24="","",$C24-$D24-$E24-ROUND($F24*0.15,2)-$G24)</f>
      </c>
      <c r="I24" s="11">
        <f>IF($C24="","",ROUND($C24*0.2175,2))</f>
      </c>
      <c r="J24" s="11">
        <f>IF($C24="","",ROUND($C24*0.02,2))</f>
      </c>
      <c r="K24" s="11">
        <f>IF($C24="","",$C24+$I24+$J24)</f>
      </c>
    </row>
    <row r="25" spans="1:11" x14ac:dyDescent="0.25">
      <c r="A25" s="9"/>
      <c r="B25" s="10"/>
      <c r="C25" s="11"/>
      <c r="D25" s="11">
        <f>IF($C25="","",ROUND($C25*0.14,2))</f>
      </c>
      <c r="E25" s="11">
        <f>IF($C25="","",ROUND($C25*0.01,2))</f>
      </c>
      <c r="F25" s="11">
        <f>IF($C25="","",$C25-$D25-$E25)</f>
      </c>
      <c r="G25" s="11">
        <f>IF($C25="","",ROUND($C25*7.59/1000,2))</f>
      </c>
      <c r="H25" s="11">
        <f>IF($C25="","",$C25-$D25-$E25-ROUND($F25*0.15,2)-$G25)</f>
      </c>
      <c r="I25" s="11">
        <f>IF($C25="","",ROUND($C25*0.2175,2))</f>
      </c>
      <c r="J25" s="11">
        <f>IF($C25="","",ROUND($C25*0.02,2))</f>
      </c>
      <c r="K25" s="11">
        <f>IF($C25="","",$C25+$I25+$J25)</f>
      </c>
    </row>
    <row r="26" spans="1:11" x14ac:dyDescent="0.25">
      <c r="A26" s="9"/>
      <c r="B26" s="10"/>
      <c r="C26" s="11"/>
      <c r="D26" s="11">
        <f>IF($C26="","",ROUND($C26*0.14,2))</f>
      </c>
      <c r="E26" s="11">
        <f>IF($C26="","",ROUND($C26*0.01,2))</f>
      </c>
      <c r="F26" s="11">
        <f>IF($C26="","",$C26-$D26-$E26)</f>
      </c>
      <c r="G26" s="11">
        <f>IF($C26="","",ROUND($C26*7.59/1000,2))</f>
      </c>
      <c r="H26" s="11">
        <f>IF($C26="","",$C26-$D26-$E26-ROUND($F26*0.15,2)-$G26)</f>
      </c>
      <c r="I26" s="11">
        <f>IF($C26="","",ROUND($C26*0.2175,2))</f>
      </c>
      <c r="J26" s="11">
        <f>IF($C26="","",ROUND($C26*0.02,2))</f>
      </c>
      <c r="K26" s="11">
        <f>IF($C26="","",$C26+$I26+$J26)</f>
      </c>
    </row>
    <row r="27" spans="1:11" x14ac:dyDescent="0.25">
      <c r="A27" s="9"/>
      <c r="B27" s="10"/>
      <c r="C27" s="11"/>
      <c r="D27" s="11">
        <f>IF($C27="","",ROUND($C27*0.14,2))</f>
      </c>
      <c r="E27" s="11">
        <f>IF($C27="","",ROUND($C27*0.01,2))</f>
      </c>
      <c r="F27" s="11">
        <f>IF($C27="","",$C27-$D27-$E27)</f>
      </c>
      <c r="G27" s="11">
        <f>IF($C27="","",ROUND($C27*7.59/1000,2))</f>
      </c>
      <c r="H27" s="11">
        <f>IF($C27="","",$C27-$D27-$E27-ROUND($F27*0.15,2)-$G27)</f>
      </c>
      <c r="I27" s="11">
        <f>IF($C27="","",ROUND($C27*0.2175,2))</f>
      </c>
      <c r="J27" s="11">
        <f>IF($C27="","",ROUND($C27*0.02,2))</f>
      </c>
      <c r="K27" s="11">
        <f>IF($C27="","",$C27+$I27+$J27)</f>
      </c>
    </row>
    <row r="28" spans="1:11" x14ac:dyDescent="0.25">
      <c r="A28" s="9"/>
      <c r="B28" s="10"/>
      <c r="C28" s="11"/>
      <c r="D28" s="11">
        <f>IF($C28="","",ROUND($C28*0.14,2))</f>
      </c>
      <c r="E28" s="11">
        <f>IF($C28="","",ROUND($C28*0.01,2))</f>
      </c>
      <c r="F28" s="11">
        <f>IF($C28="","",$C28-$D28-$E28)</f>
      </c>
      <c r="G28" s="11">
        <f>IF($C28="","",ROUND($C28*7.59/1000,2))</f>
      </c>
      <c r="H28" s="11">
        <f>IF($C28="","",$C28-$D28-$E28-ROUND($F28*0.15,2)-$G28)</f>
      </c>
      <c r="I28" s="11">
        <f>IF($C28="","",ROUND($C28*0.2175,2))</f>
      </c>
      <c r="J28" s="11">
        <f>IF($C28="","",ROUND($C28*0.02,2))</f>
      </c>
      <c r="K28" s="11">
        <f>IF($C28="","",$C28+$I28+$J28)</f>
      </c>
    </row>
    <row r="29" spans="1:11" x14ac:dyDescent="0.25">
      <c r="A29" s="9"/>
      <c r="B29" s="10"/>
      <c r="C29" s="11"/>
      <c r="D29" s="11">
        <f>IF($C29="","",ROUND($C29*0.14,2))</f>
      </c>
      <c r="E29" s="11">
        <f>IF($C29="","",ROUND($C29*0.01,2))</f>
      </c>
      <c r="F29" s="11">
        <f>IF($C29="","",$C29-$D29-$E29)</f>
      </c>
      <c r="G29" s="11">
        <f>IF($C29="","",ROUND($C29*7.59/1000,2))</f>
      </c>
      <c r="H29" s="11">
        <f>IF($C29="","",$C29-$D29-$E29-ROUND($F29*0.15,2)-$G29)</f>
      </c>
      <c r="I29" s="11">
        <f>IF($C29="","",ROUND($C29*0.2175,2))</f>
      </c>
      <c r="J29" s="11">
        <f>IF($C29="","",ROUND($C29*0.02,2))</f>
      </c>
      <c r="K29" s="11">
        <f>IF($C29="","",$C29+$I29+$J29)</f>
      </c>
    </row>
    <row r="30" spans="1:11" x14ac:dyDescent="0.25">
      <c r="A30" s="9"/>
      <c r="B30" s="10"/>
      <c r="C30" s="11"/>
      <c r="D30" s="11">
        <f>IF($C30="","",ROUND($C30*0.14,2))</f>
      </c>
      <c r="E30" s="11">
        <f>IF($C30="","",ROUND($C30*0.01,2))</f>
      </c>
      <c r="F30" s="11">
        <f>IF($C30="","",$C30-$D30-$E30)</f>
      </c>
      <c r="G30" s="11">
        <f>IF($C30="","",ROUND($C30*7.59/1000,2))</f>
      </c>
      <c r="H30" s="11">
        <f>IF($C30="","",$C30-$D30-$E30-ROUND($F30*0.15,2)-$G30)</f>
      </c>
      <c r="I30" s="11">
        <f>IF($C30="","",ROUND($C30*0.2175,2))</f>
      </c>
      <c r="J30" s="11">
        <f>IF($C30="","",ROUND($C30*0.02,2))</f>
      </c>
      <c r="K30" s="11">
        <f>IF($C30="","",$C30+$I30+$J30)</f>
      </c>
    </row>
    <row r="31" spans="1:11" x14ac:dyDescent="0.25">
      <c r="A31" s="9"/>
      <c r="B31" s="10"/>
      <c r="C31" s="11"/>
      <c r="D31" s="11">
        <f>IF($C31="","",ROUND($C31*0.14,2))</f>
      </c>
      <c r="E31" s="11">
        <f>IF($C31="","",ROUND($C31*0.01,2))</f>
      </c>
      <c r="F31" s="11">
        <f>IF($C31="","",$C31-$D31-$E31)</f>
      </c>
      <c r="G31" s="11">
        <f>IF($C31="","",ROUND($C31*7.59/1000,2))</f>
      </c>
      <c r="H31" s="11">
        <f>IF($C31="","",$C31-$D31-$E31-ROUND($F31*0.15,2)-$G31)</f>
      </c>
      <c r="I31" s="11">
        <f>IF($C31="","",ROUND($C31*0.2175,2))</f>
      </c>
      <c r="J31" s="11">
        <f>IF($C31="","",ROUND($C31*0.02,2))</f>
      </c>
      <c r="K31" s="11">
        <f>IF($C31="","",$C31+$I31+$J31)</f>
      </c>
    </row>
    <row r="32" spans="1:11" x14ac:dyDescent="0.25">
      <c r="A32" s="9"/>
      <c r="B32" s="10"/>
      <c r="C32" s="11"/>
      <c r="D32" s="11">
        <f>IF($C32="","",ROUND($C32*0.14,2))</f>
      </c>
      <c r="E32" s="11">
        <f>IF($C32="","",ROUND($C32*0.01,2))</f>
      </c>
      <c r="F32" s="11">
        <f>IF($C32="","",$C32-$D32-$E32)</f>
      </c>
      <c r="G32" s="11">
        <f>IF($C32="","",ROUND($C32*7.59/1000,2))</f>
      </c>
      <c r="H32" s="11">
        <f>IF($C32="","",$C32-$D32-$E32-ROUND($F32*0.15,2)-$G32)</f>
      </c>
      <c r="I32" s="11">
        <f>IF($C32="","",ROUND($C32*0.2175,2))</f>
      </c>
      <c r="J32" s="11">
        <f>IF($C32="","",ROUND($C32*0.02,2))</f>
      </c>
      <c r="K32" s="11">
        <f>IF($C32="","",$C32+$I32+$J32)</f>
      </c>
    </row>
    <row r="33" spans="1:11" x14ac:dyDescent="0.25">
      <c r="A33" s="9"/>
      <c r="B33" s="10"/>
      <c r="C33" s="11"/>
      <c r="D33" s="11">
        <f>IF($C33="","",ROUND($C33*0.14,2))</f>
      </c>
      <c r="E33" s="11">
        <f>IF($C33="","",ROUND($C33*0.01,2))</f>
      </c>
      <c r="F33" s="11">
        <f>IF($C33="","",$C33-$D33-$E33)</f>
      </c>
      <c r="G33" s="11">
        <f>IF($C33="","",ROUND($C33*7.59/1000,2))</f>
      </c>
      <c r="H33" s="11">
        <f>IF($C33="","",$C33-$D33-$E33-ROUND($F33*0.15,2)-$G33)</f>
      </c>
      <c r="I33" s="11">
        <f>IF($C33="","",ROUND($C33*0.2175,2))</f>
      </c>
      <c r="J33" s="11">
        <f>IF($C33="","",ROUND($C33*0.02,2))</f>
      </c>
      <c r="K33" s="11">
        <f>IF($C33="","",$C33+$I33+$J33)</f>
      </c>
    </row>
    <row r="34" spans="1:11" x14ac:dyDescent="0.25">
      <c r="A34" s="9"/>
      <c r="B34" s="10"/>
      <c r="C34" s="11"/>
      <c r="D34" s="11">
        <f>IF($C34="","",ROUND($C34*0.14,2))</f>
      </c>
      <c r="E34" s="11">
        <f>IF($C34="","",ROUND($C34*0.01,2))</f>
      </c>
      <c r="F34" s="11">
        <f>IF($C34="","",$C34-$D34-$E34)</f>
      </c>
      <c r="G34" s="11">
        <f>IF($C34="","",ROUND($C34*7.59/1000,2))</f>
      </c>
      <c r="H34" s="11">
        <f>IF($C34="","",$C34-$D34-$E34-ROUND($F34*0.15,2)-$G34)</f>
      </c>
      <c r="I34" s="11">
        <f>IF($C34="","",ROUND($C34*0.2175,2))</f>
      </c>
      <c r="J34" s="11">
        <f>IF($C34="","",ROUND($C34*0.02,2))</f>
      </c>
      <c r="K34" s="11">
        <f>IF($C34="","",$C34+$I34+$J34)</f>
      </c>
    </row>
    <row r="35" spans="1:11" x14ac:dyDescent="0.25">
      <c r="A35" s="9"/>
      <c r="B35" s="10"/>
      <c r="C35" s="11"/>
      <c r="D35" s="11">
        <f>IF($C35="","",ROUND($C35*0.14,2))</f>
      </c>
      <c r="E35" s="11">
        <f>IF($C35="","",ROUND($C35*0.01,2))</f>
      </c>
      <c r="F35" s="11">
        <f>IF($C35="","",$C35-$D35-$E35)</f>
      </c>
      <c r="G35" s="11">
        <f>IF($C35="","",ROUND($C35*7.59/1000,2))</f>
      </c>
      <c r="H35" s="11">
        <f>IF($C35="","",$C35-$D35-$E35-ROUND($F35*0.15,2)-$G35)</f>
      </c>
      <c r="I35" s="11">
        <f>IF($C35="","",ROUND($C35*0.2175,2))</f>
      </c>
      <c r="J35" s="11">
        <f>IF($C35="","",ROUND($C35*0.02,2))</f>
      </c>
      <c r="K35" s="11">
        <f>IF($C35="","",$C35+$I35+$J35)</f>
      </c>
    </row>
    <row r="36" spans="1:11" x14ac:dyDescent="0.25">
      <c r="A36" s="9"/>
      <c r="B36" s="10"/>
      <c r="C36" s="11"/>
      <c r="D36" s="11">
        <f>IF($C36="","",ROUND($C36*0.14,2))</f>
      </c>
      <c r="E36" s="11">
        <f>IF($C36="","",ROUND($C36*0.01,2))</f>
      </c>
      <c r="F36" s="11">
        <f>IF($C36="","",$C36-$D36-$E36)</f>
      </c>
      <c r="G36" s="11">
        <f>IF($C36="","",ROUND($C36*7.59/1000,2))</f>
      </c>
      <c r="H36" s="11">
        <f>IF($C36="","",$C36-$D36-$E36-ROUND($F36*0.15,2)-$G36)</f>
      </c>
      <c r="I36" s="11">
        <f>IF($C36="","",ROUND($C36*0.2175,2))</f>
      </c>
      <c r="J36" s="11">
        <f>IF($C36="","",ROUND($C36*0.02,2))</f>
      </c>
      <c r="K36" s="11">
        <f>IF($C36="","",$C36+$I36+$J36)</f>
      </c>
    </row>
    <row r="37" spans="1:11" x14ac:dyDescent="0.25">
      <c r="A37" s="9"/>
      <c r="B37" s="10"/>
      <c r="C37" s="11"/>
      <c r="D37" s="11">
        <f>IF($C37="","",ROUND($C37*0.14,2))</f>
      </c>
      <c r="E37" s="11">
        <f>IF($C37="","",ROUND($C37*0.01,2))</f>
      </c>
      <c r="F37" s="11">
        <f>IF($C37="","",$C37-$D37-$E37)</f>
      </c>
      <c r="G37" s="11">
        <f>IF($C37="","",ROUND($C37*7.59/1000,2))</f>
      </c>
      <c r="H37" s="11">
        <f>IF($C37="","",$C37-$D37-$E37-ROUND($F37*0.15,2)-$G37)</f>
      </c>
      <c r="I37" s="11">
        <f>IF($C37="","",ROUND($C37*0.2175,2))</f>
      </c>
      <c r="J37" s="11">
        <f>IF($C37="","",ROUND($C37*0.02,2))</f>
      </c>
      <c r="K37" s="11">
        <f>IF($C37="","",$C37+$I37+$J37)</f>
      </c>
    </row>
    <row r="38" spans="1:11" x14ac:dyDescent="0.25">
      <c r="A38" s="9"/>
      <c r="B38" s="10"/>
      <c r="C38" s="11"/>
      <c r="D38" s="11">
        <f>IF($C38="","",ROUND($C38*0.14,2))</f>
      </c>
      <c r="E38" s="11">
        <f>IF($C38="","",ROUND($C38*0.01,2))</f>
      </c>
      <c r="F38" s="11">
        <f>IF($C38="","",$C38-$D38-$E38)</f>
      </c>
      <c r="G38" s="11">
        <f>IF($C38="","",ROUND($C38*7.59/1000,2))</f>
      </c>
      <c r="H38" s="11">
        <f>IF($C38="","",$C38-$D38-$E38-ROUND($F38*0.15,2)-$G38)</f>
      </c>
      <c r="I38" s="11">
        <f>IF($C38="","",ROUND($C38*0.2175,2))</f>
      </c>
      <c r="J38" s="11">
        <f>IF($C38="","",ROUND($C38*0.02,2))</f>
      </c>
      <c r="K38" s="11">
        <f>IF($C38="","",$C38+$I38+$J38)</f>
      </c>
    </row>
    <row r="39" spans="1:11" x14ac:dyDescent="0.25">
      <c r="A39" s="9"/>
      <c r="B39" s="10"/>
      <c r="C39" s="11"/>
      <c r="D39" s="11">
        <f>IF($C39="","",ROUND($C39*0.14,2))</f>
      </c>
      <c r="E39" s="11">
        <f>IF($C39="","",ROUND($C39*0.01,2))</f>
      </c>
      <c r="F39" s="11">
        <f>IF($C39="","",$C39-$D39-$E39)</f>
      </c>
      <c r="G39" s="11">
        <f>IF($C39="","",ROUND($C39*7.59/1000,2))</f>
      </c>
      <c r="H39" s="11">
        <f>IF($C39="","",$C39-$D39-$E39-ROUND($F39*0.15,2)-$G39)</f>
      </c>
      <c r="I39" s="11">
        <f>IF($C39="","",ROUND($C39*0.2175,2))</f>
      </c>
      <c r="J39" s="11">
        <f>IF($C39="","",ROUND($C39*0.02,2))</f>
      </c>
      <c r="K39" s="11">
        <f>IF($C39="","",$C39+$I39+$J39)</f>
      </c>
    </row>
    <row r="40" spans="1:11" x14ac:dyDescent="0.25">
      <c r="A40" s="9"/>
      <c r="B40" s="10"/>
      <c r="C40" s="11"/>
      <c r="D40" s="11">
        <f>IF($C40="","",ROUND($C40*0.14,2))</f>
      </c>
      <c r="E40" s="11">
        <f>IF($C40="","",ROUND($C40*0.01,2))</f>
      </c>
      <c r="F40" s="11">
        <f>IF($C40="","",$C40-$D40-$E40)</f>
      </c>
      <c r="G40" s="11">
        <f>IF($C40="","",ROUND($C40*7.59/1000,2))</f>
      </c>
      <c r="H40" s="11">
        <f>IF($C40="","",$C40-$D40-$E40-ROUND($F40*0.15,2)-$G40)</f>
      </c>
      <c r="I40" s="11">
        <f>IF($C40="","",ROUND($C40*0.2175,2))</f>
      </c>
      <c r="J40" s="11">
        <f>IF($C40="","",ROUND($C40*0.02,2))</f>
      </c>
      <c r="K40" s="11">
        <f>IF($C40="","",$C40+$I40+$J40)</f>
      </c>
    </row>
    <row r="41" spans="1:11" x14ac:dyDescent="0.25">
      <c r="A41" s="9"/>
      <c r="B41" s="10"/>
      <c r="C41" s="11"/>
      <c r="D41" s="11">
        <f>IF($C41="","",ROUND($C41*0.14,2))</f>
      </c>
      <c r="E41" s="11">
        <f>IF($C41="","",ROUND($C41*0.01,2))</f>
      </c>
      <c r="F41" s="11">
        <f>IF($C41="","",$C41-$D41-$E41)</f>
      </c>
      <c r="G41" s="11">
        <f>IF($C41="","",ROUND($C41*7.59/1000,2))</f>
      </c>
      <c r="H41" s="11">
        <f>IF($C41="","",$C41-$D41-$E41-ROUND($F41*0.15,2)-$G41)</f>
      </c>
      <c r="I41" s="11">
        <f>IF($C41="","",ROUND($C41*0.2175,2))</f>
      </c>
      <c r="J41" s="11">
        <f>IF($C41="","",ROUND($C41*0.02,2))</f>
      </c>
      <c r="K41" s="11">
        <f>IF($C41="","",$C41+$I41+$J41)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Nasıl Kullanılır</vt:lpstr>
      <vt:lpstr>Bordro Özeti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IKyardim</dc:creator>
  <dc:title/>
  <dc:subject/>
  <dc:description/>
  <cp:keywords/>
  <cp:category/>
  <cp:lastModifiedBy>Unknown</cp:lastModifiedBy>
  <dcterms:created xsi:type="dcterms:W3CDTF">2026-07-09T18:06:04Z</dcterms:created>
  <dcterms:modified xsi:type="dcterms:W3CDTF">2026-07-09T18:06:04Z</dcterms:modified>
</cp:coreProperties>
</file>